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8325" activeTab="0"/>
  </bookViews>
  <sheets>
    <sheet name="Consulting rate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<sst xmlns="http://schemas.openxmlformats.org/spreadsheetml/2006/main" count="49" uniqueCount="49">
  <si>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Based on www.stc.org/confproceed/2002/PDFs/STC49-00051.pdf</t>
  </si>
  <si>
    <t>Blue=enter your numbers</t>
  </si>
  <si>
    <t>Yellow=calculated</t>
  </si>
  <si>
    <t>Billable days calculation</t>
  </si>
  <si>
    <t>A</t>
  </si>
  <si>
    <t xml:space="preserve"> Weekdays</t>
  </si>
  <si>
    <t>Sick (average UK worker's days off)</t>
  </si>
  <si>
    <t>General admin (2 days a month)</t>
  </si>
  <si>
    <t>Marketing and business development (3 days a month)</t>
  </si>
  <si>
    <t>B</t>
  </si>
  <si>
    <t>Non working days</t>
  </si>
  <si>
    <t>C (billable days) = A -B =</t>
  </si>
  <si>
    <t>Costs of running the business</t>
  </si>
  <si>
    <t>cost</t>
  </si>
  <si>
    <t>item</t>
  </si>
  <si>
    <t>advertising / publicity</t>
  </si>
  <si>
    <t>hardware and software</t>
  </si>
  <si>
    <t>training</t>
  </si>
  <si>
    <t>professional bodies / conferences</t>
  </si>
  <si>
    <t>site visits</t>
  </si>
  <si>
    <t>business insurances</t>
  </si>
  <si>
    <t>pension/healthcare/</t>
  </si>
  <si>
    <t>phone &amp; office costs</t>
  </si>
  <si>
    <t>D</t>
  </si>
  <si>
    <t>Yearly running costs</t>
  </si>
  <si>
    <t>E</t>
  </si>
  <si>
    <t>Daily overhead = D/C</t>
  </si>
  <si>
    <t>Labour rate</t>
  </si>
  <si>
    <t>F</t>
  </si>
  <si>
    <t>Target salary (drawings) before tax</t>
  </si>
  <si>
    <t>G</t>
  </si>
  <si>
    <t>Daily labour rate (=target salary/billable days =F/C)</t>
  </si>
  <si>
    <t>H</t>
  </si>
  <si>
    <t>Daily overhead as % of labour (=(E/F)*100 [not part of Juillet's formula])</t>
  </si>
  <si>
    <t>Profit margin calculation</t>
  </si>
  <si>
    <t>I</t>
  </si>
  <si>
    <t>Profit margin</t>
  </si>
  <si>
    <t>J</t>
  </si>
  <si>
    <t>Daily profit =  (overhead+labour [=E+G]) x profit margin</t>
  </si>
  <si>
    <t>Billing rate</t>
  </si>
  <si>
    <t>K</t>
  </si>
  <si>
    <t>Daily billable rate = overhead+labour+profit [=E+G+J])</t>
  </si>
  <si>
    <t>L</t>
  </si>
  <si>
    <t>Hourly billable rate = daily / 7.5</t>
  </si>
  <si>
    <t>Overwrite the demonstration data with realistic values for your business</t>
  </si>
  <si>
    <t>Profit margin (www.freelanceuk.com/running_business/price_for_profit.shtml suggests 20%)</t>
  </si>
  <si>
    <t>Bank holidays (see 'Holidays')</t>
  </si>
  <si>
    <t>Holidays. Minimum is 24 days as of 2007/10/01, but that includes 8 days bank holidays: www.dti.gov.uk/employment/employment-legislation/employment-guidance/page28979.html#paid_annual</t>
  </si>
  <si>
    <t>Document updated: 2007/10/12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</si>
</sst>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£&quot;#,##0.00"/>
    <numFmt numFmtId="174" formatCode="#,##0.00_ ;\-#,##0.00\ "/>
    <numFmt numFmtId="175" formatCode="#,##0_ ;\-#,##0\ 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15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11.7109375" style="0" customWidth="1"/>
  </cols>
  <sheetData>
    <row r="1" ht="12.75">
      <c r="A1" t="s">
        <v>0</v>
      </c>
    </row>
    <row r="2" ht="12.75">
      <c r="A2" t="s">
        <v>44</v>
      </c>
    </row>
    <row r="4" spans="1:5" ht="12.75">
      <c r="A4" s="1" t="s">
        <v>1</v>
      </c>
      <c r="B4" s="1"/>
      <c r="D4" s="2" t="s">
        <v>2</v>
      </c>
      <c r="E4" s="2"/>
    </row>
    <row r="6" ht="12.75">
      <c r="B6" s="3" t="s">
        <v>3</v>
      </c>
    </row>
    <row r="8" spans="1:3" ht="12.75">
      <c r="A8" t="s">
        <v>4</v>
      </c>
      <c r="B8">
        <v>261</v>
      </c>
      <c r="C8" t="s">
        <v>5</v>
      </c>
    </row>
    <row r="10" spans="2:3" ht="12.75">
      <c r="B10" s="4">
        <v>20</v>
      </c>
      <c r="C10" t="s">
        <v>47</v>
      </c>
    </row>
    <row r="11" spans="2:3" ht="12.75">
      <c r="B11" s="4">
        <v>8</v>
      </c>
      <c r="C11" t="s">
        <v>46</v>
      </c>
    </row>
    <row r="12" spans="2:3" ht="12.75">
      <c r="B12" s="4">
        <v>5</v>
      </c>
      <c r="C12" t="s">
        <v>6</v>
      </c>
    </row>
    <row r="13" spans="2:3" ht="12.75">
      <c r="B13" s="4">
        <v>24</v>
      </c>
      <c r="C13" t="s">
        <v>7</v>
      </c>
    </row>
    <row r="14" spans="2:3" ht="12.75">
      <c r="B14" s="4">
        <v>36</v>
      </c>
      <c r="C14" t="s">
        <v>8</v>
      </c>
    </row>
    <row r="15" spans="1:3" ht="12.75">
      <c r="A15" t="s">
        <v>9</v>
      </c>
      <c r="B15" s="5">
        <f>SUM(B10:B14)</f>
        <v>93</v>
      </c>
      <c r="C15" t="s">
        <v>10</v>
      </c>
    </row>
    <row r="18" spans="1:4" ht="12.75">
      <c r="A18" t="s">
        <v>11</v>
      </c>
      <c r="D18" s="6">
        <f>B8-B15</f>
        <v>168</v>
      </c>
    </row>
    <row r="20" spans="1:4" ht="12.75">
      <c r="A20" s="7"/>
      <c r="B20" s="7"/>
      <c r="C20" s="8"/>
      <c r="D20" s="8"/>
    </row>
    <row r="21" ht="12.75">
      <c r="B21" s="3" t="s">
        <v>12</v>
      </c>
    </row>
    <row r="22" spans="1:3" ht="12.75">
      <c r="A22" s="7"/>
      <c r="B22" s="9" t="s">
        <v>13</v>
      </c>
      <c r="C22" s="9" t="s">
        <v>14</v>
      </c>
    </row>
    <row r="23" spans="1:3" ht="12.75">
      <c r="A23" s="7"/>
      <c r="B23" s="16">
        <v>100</v>
      </c>
      <c r="C23" s="10" t="s">
        <v>15</v>
      </c>
    </row>
    <row r="24" spans="1:3" ht="12.75">
      <c r="A24" s="7"/>
      <c r="B24" s="16">
        <v>100</v>
      </c>
      <c r="C24" s="10" t="s">
        <v>16</v>
      </c>
    </row>
    <row r="25" spans="1:3" ht="12.75">
      <c r="A25" s="7"/>
      <c r="B25" s="16">
        <v>100</v>
      </c>
      <c r="C25" s="10" t="s">
        <v>17</v>
      </c>
    </row>
    <row r="26" spans="1:3" ht="12.75">
      <c r="A26" s="7"/>
      <c r="B26" s="16">
        <v>100</v>
      </c>
      <c r="C26" s="10" t="s">
        <v>18</v>
      </c>
    </row>
    <row r="27" spans="1:3" ht="12.75">
      <c r="A27" s="7"/>
      <c r="B27" s="16">
        <v>100</v>
      </c>
      <c r="C27" s="10" t="s">
        <v>19</v>
      </c>
    </row>
    <row r="28" spans="1:3" ht="12.75">
      <c r="A28" s="7"/>
      <c r="B28" s="16">
        <v>100</v>
      </c>
      <c r="C28" s="10" t="s">
        <v>20</v>
      </c>
    </row>
    <row r="29" spans="1:3" ht="12.75">
      <c r="A29" s="7"/>
      <c r="B29" s="16">
        <v>100</v>
      </c>
      <c r="C29" s="10" t="s">
        <v>21</v>
      </c>
    </row>
    <row r="30" spans="1:3" ht="12.75">
      <c r="A30" s="7"/>
      <c r="B30" s="16">
        <v>100</v>
      </c>
      <c r="C30" s="10" t="s">
        <v>22</v>
      </c>
    </row>
    <row r="31" spans="1:3" ht="12.75">
      <c r="A31" s="7"/>
      <c r="B31" s="11"/>
      <c r="C31" s="7"/>
    </row>
    <row r="32" spans="1:3" ht="12.75">
      <c r="A32" s="7" t="s">
        <v>23</v>
      </c>
      <c r="B32" s="14">
        <f>SUM(B23:B31)</f>
        <v>800</v>
      </c>
      <c r="C32" s="12" t="s">
        <v>24</v>
      </c>
    </row>
    <row r="33" spans="1:3" ht="12.75">
      <c r="A33" s="7"/>
      <c r="B33" s="11"/>
      <c r="C33" s="8"/>
    </row>
    <row r="34" spans="1:3" ht="12.75">
      <c r="A34" t="s">
        <v>25</v>
      </c>
      <c r="B34" s="14">
        <f>B32/D18</f>
        <v>4.761904761904762</v>
      </c>
      <c r="C34" t="s">
        <v>26</v>
      </c>
    </row>
    <row r="36" ht="12.75">
      <c r="B36" s="3" t="s">
        <v>27</v>
      </c>
    </row>
    <row r="38" spans="1:3" ht="12.75">
      <c r="A38" t="s">
        <v>28</v>
      </c>
      <c r="B38" s="15">
        <v>5000</v>
      </c>
      <c r="C38" t="s">
        <v>29</v>
      </c>
    </row>
    <row r="39" spans="1:3" ht="12.75">
      <c r="A39" t="s">
        <v>30</v>
      </c>
      <c r="B39" s="14">
        <f>B38/D18</f>
        <v>29.761904761904763</v>
      </c>
      <c r="C39" t="s">
        <v>31</v>
      </c>
    </row>
    <row r="41" spans="1:3" ht="12.75">
      <c r="A41" t="s">
        <v>32</v>
      </c>
      <c r="B41" s="14">
        <f>(B34/B39)*100</f>
        <v>16</v>
      </c>
      <c r="C41" t="s">
        <v>33</v>
      </c>
    </row>
    <row r="43" ht="12.75">
      <c r="B43" s="3" t="s">
        <v>34</v>
      </c>
    </row>
    <row r="44" ht="12.75">
      <c r="A44" t="s">
        <v>45</v>
      </c>
    </row>
    <row r="46" spans="1:3" ht="12.75">
      <c r="A46" t="s">
        <v>35</v>
      </c>
      <c r="B46" s="4">
        <v>0.2</v>
      </c>
      <c r="C46" t="s">
        <v>36</v>
      </c>
    </row>
    <row r="47" spans="1:3" ht="12.75">
      <c r="A47" t="s">
        <v>37</v>
      </c>
      <c r="B47" s="13">
        <f>(B34+B39)*B46</f>
        <v>6.904761904761905</v>
      </c>
      <c r="C47" t="s">
        <v>38</v>
      </c>
    </row>
    <row r="49" ht="12.75">
      <c r="B49" s="3" t="s">
        <v>39</v>
      </c>
    </row>
    <row r="51" spans="1:3" ht="12.75">
      <c r="A51" t="s">
        <v>40</v>
      </c>
      <c r="B51" s="13">
        <f>B34+B39+B47</f>
        <v>41.42857142857143</v>
      </c>
      <c r="C51" t="s">
        <v>41</v>
      </c>
    </row>
    <row r="53" spans="1:3" ht="12.75">
      <c r="A53" t="s">
        <v>42</v>
      </c>
      <c r="B53" s="13">
        <f>B51/7.5</f>
        <v>5.523809523809524</v>
      </c>
      <c r="C53" t="s">
        <v>43</v>
      </c>
    </row>
    <row r="55" ht="12.75">
      <c r="A55" t="s">
        <v>48</v>
      </c>
    </row>
  </sheetData>
  <printOptions/>
  <pageMargins left="0.75" right="0.75" top="1" bottom="1" header="0.5" footer="0.5"/>
  <pageSetup orientation="portrait" paperSize="9" r:id="rId1"/>
  <headerFooter alignWithMargins="0">
    <oddHeader>&amp;CPage &amp;P&amp;R&amp;Z&amp;F</oddHeader>
    <oddFooter>&amp;L&amp;Z&amp;F&amp;C&amp;A&amp;R&amp;P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TechScribe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Consultancy rate cost calculator</dc:title>
  <dc:subject/>
  <dc:creator>M Unwalla</dc:creator>
  <cp:keywords/>
  <dc:description>Based on www.stc.org/confproceed/2002/PDFs/STC49-00051.pdf</dc:description>
  <cp:lastModifiedBy>M Unwalla</cp:lastModifiedBy>
  <cp:lastPrinted>2006-10-31T08:52:40Z</cp:lastPrinted>
  <dcterms:created xsi:type="dcterms:W3CDTF">2006-10-31T08:50:19Z</dcterms:created>
  <dcterms:modified xsi:type="dcterms:W3CDTF">2007-10-12T10:06:46Z</dcterms:modified>
  <cp:category/>
  <cp:version/>
  <cp:contentType/>
  <cp:contentStatus/>
</cp:coreProperties>
</file>